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 Loan Amortization" sheetId="1" r:id="rId4"/>
  </sheets>
  <definedNames/>
  <calcPr/>
</workbook>
</file>

<file path=xl/sharedStrings.xml><?xml version="1.0" encoding="utf-8"?>
<sst xmlns="http://schemas.openxmlformats.org/spreadsheetml/2006/main" count="15" uniqueCount="15">
  <si>
    <t>Purchase price</t>
  </si>
  <si>
    <t>Down payment</t>
  </si>
  <si>
    <t>Loan Amount</t>
  </si>
  <si>
    <t xml:space="preserve">Term </t>
  </si>
  <si>
    <t xml:space="preserve">Interest Rate </t>
  </si>
  <si>
    <t>Payment</t>
  </si>
  <si>
    <t>Totals</t>
  </si>
  <si>
    <t>Pmt #</t>
  </si>
  <si>
    <t>Pmt Date</t>
  </si>
  <si>
    <t>Starting Balance</t>
  </si>
  <si>
    <t>Paymnt</t>
  </si>
  <si>
    <t>Interest</t>
  </si>
  <si>
    <t>Principal</t>
  </si>
  <si>
    <t>x-pmt</t>
  </si>
  <si>
    <t>Ending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</si>
</sst>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0.0%"/>
    <numFmt numFmtId="166" formatCode="0.0000%"/>
    <numFmt numFmtId="167" formatCode="&quot;$&quot;#,##0.00_);[Red]\(&quot;$&quot;#,##0.00\)"/>
  </numFmts>
  <fonts count="3">
    <font>
      <sz val="10.0"/>
      <color rgb="FF000000"/>
      <name val="Arial"/>
    </font>
    <font>
      <b/>
      <sz val="12.0"/>
      <color theme="1"/>
      <name val="&quot;Times New Roman&quot;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horizontal="right" readingOrder="0" vertical="bottom"/>
    </xf>
    <xf borderId="0" fillId="0" fontId="2" numFmtId="0" xfId="0" applyAlignment="1" applyFont="1">
      <alignment vertical="bottom"/>
    </xf>
    <xf borderId="1" fillId="0" fontId="1" numFmtId="164" xfId="0" applyAlignment="1" applyBorder="1" applyFont="1" applyNumberFormat="1">
      <alignment horizontal="right" vertical="bottom"/>
    </xf>
    <xf borderId="0" fillId="2" fontId="1" numFmtId="165" xfId="0" applyAlignment="1" applyFill="1" applyFont="1" applyNumberFormat="1">
      <alignment horizontal="right" readingOrder="0" vertical="bottom"/>
    </xf>
    <xf borderId="1" fillId="0" fontId="1" numFmtId="0" xfId="0" applyAlignment="1" applyBorder="1" applyFont="1">
      <alignment readingOrder="0" shrinkToFit="0" vertical="bottom" wrapText="1"/>
    </xf>
    <xf borderId="1" fillId="2" fontId="1" numFmtId="164" xfId="0" applyAlignment="1" applyBorder="1" applyFont="1" applyNumberFormat="1">
      <alignment horizontal="right" vertical="bottom"/>
    </xf>
    <xf borderId="0" fillId="0" fontId="1" numFmtId="164" xfId="0" applyAlignment="1" applyFont="1" applyNumberFormat="1">
      <alignment horizontal="right" vertical="bottom"/>
    </xf>
    <xf borderId="0" fillId="0" fontId="1" numFmtId="0" xfId="0" applyAlignment="1" applyFont="1">
      <alignment horizontal="right" readingOrder="0" vertical="bottom"/>
    </xf>
    <xf borderId="0" fillId="0" fontId="1" numFmtId="0" xfId="0" applyAlignment="1" applyFont="1">
      <alignment horizontal="right" vertical="bottom"/>
    </xf>
    <xf borderId="0" fillId="0" fontId="1" numFmtId="166" xfId="0" applyAlignment="1" applyFont="1" applyNumberFormat="1">
      <alignment horizontal="right" readingOrder="0" vertical="bottom"/>
    </xf>
    <xf borderId="0" fillId="0" fontId="1" numFmtId="166" xfId="0" applyAlignment="1" applyFont="1" applyNumberFormat="1">
      <alignment horizontal="right" vertical="bottom"/>
    </xf>
    <xf borderId="0" fillId="0" fontId="1" numFmtId="167" xfId="0" applyAlignment="1" applyFont="1" applyNumberFormat="1">
      <alignment horizontal="right" vertical="bottom"/>
    </xf>
    <xf borderId="0" fillId="0" fontId="2" numFmtId="166" xfId="0" applyAlignment="1" applyFont="1" applyNumberFormat="1">
      <alignment vertical="bottom"/>
    </xf>
    <xf borderId="1" fillId="0" fontId="2" numFmtId="0" xfId="0" applyAlignment="1" applyBorder="1" applyFont="1">
      <alignment vertical="bottom"/>
    </xf>
    <xf borderId="0" fillId="0" fontId="1" numFmtId="0" xfId="0" applyAlignment="1" applyFont="1">
      <alignment horizontal="center" shrinkToFit="0" vertical="bottom" wrapText="1"/>
    </xf>
    <xf borderId="0" fillId="0" fontId="1" numFmtId="14" xfId="0" applyAlignment="1" applyFont="1" applyNumberFormat="1">
      <alignment horizontal="right" vertical="bottom"/>
    </xf>
    <xf borderId="1" fillId="0" fontId="1" numFmtId="0" xfId="0" applyAlignment="1" applyBorder="1" applyFont="1">
      <alignment horizontal="right" vertical="bottom"/>
    </xf>
    <xf borderId="1" fillId="2" fontId="1" numFmtId="0" xfId="0" applyAlignment="1" applyBorder="1" applyFont="1">
      <alignment horizontal="right" vertical="bottom"/>
    </xf>
    <xf borderId="1" fillId="0" fontId="1" numFmtId="14" xfId="0" applyAlignment="1" applyBorder="1" applyFont="1" applyNumberFormat="1">
      <alignment horizontal="right" vertical="bottom"/>
    </xf>
    <xf borderId="1" fillId="2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71"/>
  </cols>
  <sheetData>
    <row r="1">
      <c r="A1" s="1" t="s">
        <v>0</v>
      </c>
      <c r="B1" s="2">
        <v>1100000.0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B2" s="4">
        <f>+C2*B1</f>
        <v>550000</v>
      </c>
      <c r="C2" s="5">
        <v>0.5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7">
        <f>+B1-B2</f>
        <v>550000</v>
      </c>
      <c r="C3" s="3"/>
      <c r="D3" s="3"/>
      <c r="E3" s="3"/>
      <c r="F3" s="3"/>
      <c r="G3" s="3"/>
      <c r="H3" s="3"/>
      <c r="I3" s="3"/>
      <c r="J3" s="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 t="s">
        <v>3</v>
      </c>
      <c r="B4" s="9">
        <v>1.0</v>
      </c>
      <c r="C4" s="10">
        <f>B4*12</f>
        <v>12</v>
      </c>
      <c r="D4" s="3"/>
      <c r="E4" s="3"/>
      <c r="F4" s="3"/>
      <c r="G4" s="3"/>
      <c r="H4" s="3"/>
      <c r="I4" s="3"/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" t="s">
        <v>4</v>
      </c>
      <c r="B5" s="11">
        <v>0.089</v>
      </c>
      <c r="C5" s="12">
        <f>B5/12</f>
        <v>0.007416666667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" t="s">
        <v>5</v>
      </c>
      <c r="B6" s="13">
        <f>PMT(C5,C4,-B3)</f>
        <v>48072.81085</v>
      </c>
      <c r="C6" s="14"/>
      <c r="D6" s="3"/>
      <c r="E6" s="3"/>
      <c r="F6" s="3"/>
      <c r="G6" s="1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 t="s">
        <v>6</v>
      </c>
      <c r="E7" s="8">
        <f t="shared" ref="E7:H7" si="1">SUM(E9:E368)</f>
        <v>576873.7303</v>
      </c>
      <c r="F7" s="4">
        <f t="shared" si="1"/>
        <v>26873.73025</v>
      </c>
      <c r="G7" s="7">
        <f t="shared" si="1"/>
        <v>550000</v>
      </c>
      <c r="H7" s="8">
        <f t="shared" si="1"/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 t="s">
        <v>7</v>
      </c>
      <c r="C8" s="3" t="s">
        <v>8</v>
      </c>
      <c r="D8" s="16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16" t="s">
        <v>14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10">
        <v>1.0</v>
      </c>
      <c r="C9" s="17">
        <v>44256.0</v>
      </c>
      <c r="D9" s="8">
        <f>B3</f>
        <v>550000</v>
      </c>
      <c r="E9" s="8">
        <f>B$6</f>
        <v>48072.81085</v>
      </c>
      <c r="F9" s="8">
        <f>D9*C5</f>
        <v>4079.166667</v>
      </c>
      <c r="G9" s="8">
        <f>E9-F9</f>
        <v>43993.64419</v>
      </c>
      <c r="H9" s="3"/>
      <c r="I9" s="8">
        <f>D9-G9-H9</f>
        <v>506006.3558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10">
        <v>2.0</v>
      </c>
      <c r="C10" s="17">
        <v>44287.0</v>
      </c>
      <c r="D10" s="8">
        <f t="shared" ref="D10:D20" si="2">+I9</f>
        <v>506006.3558</v>
      </c>
      <c r="E10" s="8">
        <f t="shared" ref="E10:E20" si="3">+E$9</f>
        <v>48072.81085</v>
      </c>
      <c r="F10" s="8">
        <f t="shared" ref="F10:F20" si="4">+D10*C$5</f>
        <v>3752.880472</v>
      </c>
      <c r="G10" s="8">
        <f t="shared" ref="G10:G20" si="5">+E10-F10</f>
        <v>44319.93038</v>
      </c>
      <c r="H10" s="3"/>
      <c r="I10" s="8">
        <f t="shared" ref="I10:I20" si="6">+D10-G10-H10</f>
        <v>461686.4254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10">
        <v>3.0</v>
      </c>
      <c r="C11" s="17">
        <v>44317.0</v>
      </c>
      <c r="D11" s="8">
        <f t="shared" si="2"/>
        <v>461686.4254</v>
      </c>
      <c r="E11" s="8">
        <f t="shared" si="3"/>
        <v>48072.81085</v>
      </c>
      <c r="F11" s="8">
        <f t="shared" si="4"/>
        <v>3424.174322</v>
      </c>
      <c r="G11" s="8">
        <f t="shared" si="5"/>
        <v>44648.63653</v>
      </c>
      <c r="H11" s="3"/>
      <c r="I11" s="8">
        <f t="shared" si="6"/>
        <v>417037.7889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10">
        <v>4.0</v>
      </c>
      <c r="C12" s="17">
        <v>44348.0</v>
      </c>
      <c r="D12" s="8">
        <f t="shared" si="2"/>
        <v>417037.7889</v>
      </c>
      <c r="E12" s="8">
        <f t="shared" si="3"/>
        <v>48072.81085</v>
      </c>
      <c r="F12" s="8">
        <f t="shared" si="4"/>
        <v>3093.030268</v>
      </c>
      <c r="G12" s="8">
        <f t="shared" si="5"/>
        <v>44979.78059</v>
      </c>
      <c r="H12" s="3"/>
      <c r="I12" s="8">
        <f t="shared" si="6"/>
        <v>372058.0083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10">
        <v>5.0</v>
      </c>
      <c r="C13" s="17">
        <v>44378.0</v>
      </c>
      <c r="D13" s="8">
        <f t="shared" si="2"/>
        <v>372058.0083</v>
      </c>
      <c r="E13" s="8">
        <f t="shared" si="3"/>
        <v>48072.81085</v>
      </c>
      <c r="F13" s="8">
        <f t="shared" si="4"/>
        <v>2759.430228</v>
      </c>
      <c r="G13" s="8">
        <f t="shared" si="5"/>
        <v>45313.38063</v>
      </c>
      <c r="H13" s="3"/>
      <c r="I13" s="8">
        <f t="shared" si="6"/>
        <v>326744.6277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10">
        <v>6.0</v>
      </c>
      <c r="C14" s="17">
        <v>44409.0</v>
      </c>
      <c r="D14" s="8">
        <f t="shared" si="2"/>
        <v>326744.6277</v>
      </c>
      <c r="E14" s="8">
        <f t="shared" si="3"/>
        <v>48072.81085</v>
      </c>
      <c r="F14" s="8">
        <f t="shared" si="4"/>
        <v>2423.355989</v>
      </c>
      <c r="G14" s="8">
        <f t="shared" si="5"/>
        <v>45649.45487</v>
      </c>
      <c r="H14" s="3"/>
      <c r="I14" s="8">
        <f t="shared" si="6"/>
        <v>281095.1728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10">
        <v>7.0</v>
      </c>
      <c r="C15" s="17">
        <v>44440.0</v>
      </c>
      <c r="D15" s="8">
        <f t="shared" si="2"/>
        <v>281095.1728</v>
      </c>
      <c r="E15" s="8">
        <f t="shared" si="3"/>
        <v>48072.81085</v>
      </c>
      <c r="F15" s="8">
        <f t="shared" si="4"/>
        <v>2084.789198</v>
      </c>
      <c r="G15" s="8">
        <f t="shared" si="5"/>
        <v>45988.02166</v>
      </c>
      <c r="H15" s="3"/>
      <c r="I15" s="8">
        <f t="shared" si="6"/>
        <v>235107.1512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10">
        <v>8.0</v>
      </c>
      <c r="C16" s="17">
        <v>44470.0</v>
      </c>
      <c r="D16" s="8">
        <f t="shared" si="2"/>
        <v>235107.1512</v>
      </c>
      <c r="E16" s="8">
        <f t="shared" si="3"/>
        <v>48072.81085</v>
      </c>
      <c r="F16" s="8">
        <f t="shared" si="4"/>
        <v>1743.711371</v>
      </c>
      <c r="G16" s="8">
        <f t="shared" si="5"/>
        <v>46329.09948</v>
      </c>
      <c r="H16" s="3"/>
      <c r="I16" s="8">
        <f t="shared" si="6"/>
        <v>188778.0517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10">
        <v>9.0</v>
      </c>
      <c r="C17" s="17">
        <v>44501.0</v>
      </c>
      <c r="D17" s="8">
        <f t="shared" si="2"/>
        <v>188778.0517</v>
      </c>
      <c r="E17" s="8">
        <f t="shared" si="3"/>
        <v>48072.81085</v>
      </c>
      <c r="F17" s="8">
        <f t="shared" si="4"/>
        <v>1400.103883</v>
      </c>
      <c r="G17" s="8">
        <f t="shared" si="5"/>
        <v>46672.70697</v>
      </c>
      <c r="H17" s="3"/>
      <c r="I17" s="8">
        <f t="shared" si="6"/>
        <v>142105.3447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10">
        <v>10.0</v>
      </c>
      <c r="C18" s="17">
        <v>44531.0</v>
      </c>
      <c r="D18" s="8">
        <f t="shared" si="2"/>
        <v>142105.3447</v>
      </c>
      <c r="E18" s="8">
        <f t="shared" si="3"/>
        <v>48072.81085</v>
      </c>
      <c r="F18" s="8">
        <f t="shared" si="4"/>
        <v>1053.947973</v>
      </c>
      <c r="G18" s="8">
        <f t="shared" si="5"/>
        <v>47018.86288</v>
      </c>
      <c r="H18" s="3"/>
      <c r="I18" s="8">
        <f t="shared" si="6"/>
        <v>95086.48183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10">
        <v>11.0</v>
      </c>
      <c r="C19" s="17">
        <v>44562.0</v>
      </c>
      <c r="D19" s="8">
        <f t="shared" si="2"/>
        <v>95086.48183</v>
      </c>
      <c r="E19" s="8">
        <f t="shared" si="3"/>
        <v>48072.81085</v>
      </c>
      <c r="F19" s="8">
        <f t="shared" si="4"/>
        <v>705.2247402</v>
      </c>
      <c r="G19" s="8">
        <f t="shared" si="5"/>
        <v>47367.58611</v>
      </c>
      <c r="H19" s="3"/>
      <c r="I19" s="8">
        <f t="shared" si="6"/>
        <v>47718.89571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10">
        <v>12.0</v>
      </c>
      <c r="C20" s="17">
        <v>44593.0</v>
      </c>
      <c r="D20" s="8">
        <f t="shared" si="2"/>
        <v>47718.89571</v>
      </c>
      <c r="E20" s="8">
        <f t="shared" si="3"/>
        <v>48072.81085</v>
      </c>
      <c r="F20" s="8">
        <f t="shared" si="4"/>
        <v>353.9151432</v>
      </c>
      <c r="G20" s="8">
        <f t="shared" si="5"/>
        <v>47718.89571</v>
      </c>
      <c r="H20" s="3"/>
      <c r="I20" s="8">
        <f t="shared" si="6"/>
        <v>-0.000000003448803909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10"/>
      <c r="C21" s="17"/>
      <c r="D21" s="8"/>
      <c r="E21" s="8"/>
      <c r="F21" s="8"/>
      <c r="G21" s="8"/>
      <c r="H21" s="3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10"/>
      <c r="C22" s="17"/>
      <c r="D22" s="8"/>
      <c r="E22" s="8"/>
      <c r="F22" s="8"/>
      <c r="G22" s="8"/>
      <c r="H22" s="3"/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10"/>
      <c r="C23" s="17"/>
      <c r="D23" s="8"/>
      <c r="E23" s="8"/>
      <c r="F23" s="8"/>
      <c r="G23" s="8"/>
      <c r="H23" s="3"/>
      <c r="I23" s="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10"/>
      <c r="C24" s="17"/>
      <c r="D24" s="8"/>
      <c r="E24" s="8"/>
      <c r="F24" s="8"/>
      <c r="G24" s="8"/>
      <c r="H24" s="3"/>
      <c r="I24" s="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10"/>
      <c r="C25" s="17"/>
      <c r="D25" s="8"/>
      <c r="E25" s="8"/>
      <c r="F25" s="8"/>
      <c r="G25" s="8"/>
      <c r="H25" s="3"/>
      <c r="I25" s="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10"/>
      <c r="C26" s="17"/>
      <c r="D26" s="8"/>
      <c r="E26" s="8"/>
      <c r="F26" s="8"/>
      <c r="G26" s="8"/>
      <c r="H26" s="3"/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10"/>
      <c r="C27" s="17"/>
      <c r="D27" s="8"/>
      <c r="E27" s="8"/>
      <c r="F27" s="8"/>
      <c r="G27" s="8"/>
      <c r="H27" s="3"/>
      <c r="I27" s="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10"/>
      <c r="C28" s="17"/>
      <c r="D28" s="8"/>
      <c r="E28" s="8"/>
      <c r="F28" s="8"/>
      <c r="G28" s="8"/>
      <c r="H28" s="3"/>
      <c r="I28" s="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10"/>
      <c r="C29" s="17"/>
      <c r="D29" s="8"/>
      <c r="E29" s="8"/>
      <c r="F29" s="8"/>
      <c r="G29" s="8"/>
      <c r="H29" s="3"/>
      <c r="I29" s="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10"/>
      <c r="C30" s="17"/>
      <c r="D30" s="8"/>
      <c r="E30" s="8"/>
      <c r="F30" s="8"/>
      <c r="G30" s="8"/>
      <c r="H30" s="3"/>
      <c r="I30" s="8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10"/>
      <c r="C31" s="17"/>
      <c r="D31" s="8"/>
      <c r="E31" s="8"/>
      <c r="F31" s="8"/>
      <c r="G31" s="8"/>
      <c r="H31" s="3"/>
      <c r="I31" s="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10"/>
      <c r="C32" s="17"/>
      <c r="D32" s="8"/>
      <c r="E32" s="8"/>
      <c r="F32" s="8"/>
      <c r="G32" s="8"/>
      <c r="H32" s="3"/>
      <c r="I32" s="8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10"/>
      <c r="C33" s="17"/>
      <c r="D33" s="8"/>
      <c r="E33" s="8"/>
      <c r="F33" s="8"/>
      <c r="G33" s="8"/>
      <c r="H33" s="3"/>
      <c r="I33" s="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10"/>
      <c r="C34" s="17"/>
      <c r="D34" s="8"/>
      <c r="E34" s="8"/>
      <c r="F34" s="8"/>
      <c r="G34" s="8"/>
      <c r="H34" s="3"/>
      <c r="I34" s="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10"/>
      <c r="C35" s="17"/>
      <c r="D35" s="8"/>
      <c r="E35" s="8"/>
      <c r="F35" s="8"/>
      <c r="G35" s="8"/>
      <c r="H35" s="3"/>
      <c r="I35" s="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10"/>
      <c r="C36" s="17"/>
      <c r="D36" s="8"/>
      <c r="E36" s="8"/>
      <c r="F36" s="8"/>
      <c r="G36" s="8"/>
      <c r="H36" s="3"/>
      <c r="I36" s="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10"/>
      <c r="C37" s="17"/>
      <c r="D37" s="8"/>
      <c r="E37" s="8"/>
      <c r="F37" s="8"/>
      <c r="G37" s="8"/>
      <c r="H37" s="3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10"/>
      <c r="C38" s="17"/>
      <c r="D38" s="8"/>
      <c r="E38" s="8"/>
      <c r="F38" s="8"/>
      <c r="G38" s="8"/>
      <c r="H38" s="3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10"/>
      <c r="C39" s="17"/>
      <c r="D39" s="8"/>
      <c r="E39" s="8"/>
      <c r="F39" s="8"/>
      <c r="G39" s="8"/>
      <c r="H39" s="3"/>
      <c r="I39" s="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10"/>
      <c r="C40" s="17"/>
      <c r="D40" s="8"/>
      <c r="E40" s="8"/>
      <c r="F40" s="8"/>
      <c r="G40" s="8"/>
      <c r="H40" s="3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10"/>
      <c r="C41" s="17"/>
      <c r="D41" s="8"/>
      <c r="E41" s="8"/>
      <c r="F41" s="8"/>
      <c r="G41" s="8"/>
      <c r="H41" s="3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10"/>
      <c r="C42" s="17"/>
      <c r="D42" s="8"/>
      <c r="E42" s="8"/>
      <c r="F42" s="8"/>
      <c r="G42" s="8"/>
      <c r="H42" s="3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10"/>
      <c r="C43" s="17"/>
      <c r="D43" s="8"/>
      <c r="E43" s="8"/>
      <c r="F43" s="8"/>
      <c r="G43" s="8"/>
      <c r="H43" s="3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10"/>
      <c r="C44" s="17"/>
      <c r="D44" s="8"/>
      <c r="E44" s="8"/>
      <c r="F44" s="8"/>
      <c r="G44" s="8"/>
      <c r="H44" s="3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10"/>
      <c r="C45" s="17"/>
      <c r="D45" s="8"/>
      <c r="E45" s="8"/>
      <c r="F45" s="8"/>
      <c r="G45" s="8"/>
      <c r="H45" s="3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10"/>
      <c r="C46" s="17"/>
      <c r="D46" s="8"/>
      <c r="E46" s="8"/>
      <c r="F46" s="8"/>
      <c r="G46" s="8"/>
      <c r="H46" s="3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10"/>
      <c r="C47" s="17"/>
      <c r="D47" s="8"/>
      <c r="E47" s="8"/>
      <c r="F47" s="8"/>
      <c r="G47" s="8"/>
      <c r="H47" s="3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10"/>
      <c r="C48" s="17"/>
      <c r="D48" s="8"/>
      <c r="E48" s="8"/>
      <c r="F48" s="8"/>
      <c r="G48" s="8"/>
      <c r="H48" s="3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10"/>
      <c r="C49" s="17"/>
      <c r="D49" s="8"/>
      <c r="E49" s="8"/>
      <c r="F49" s="8"/>
      <c r="G49" s="8"/>
      <c r="H49" s="3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10"/>
      <c r="C50" s="17"/>
      <c r="D50" s="8"/>
      <c r="E50" s="8"/>
      <c r="F50" s="8"/>
      <c r="G50" s="8"/>
      <c r="H50" s="3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10"/>
      <c r="C51" s="17"/>
      <c r="D51" s="8"/>
      <c r="E51" s="8"/>
      <c r="F51" s="8"/>
      <c r="G51" s="8"/>
      <c r="H51" s="3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10"/>
      <c r="C52" s="17"/>
      <c r="D52" s="8"/>
      <c r="E52" s="8"/>
      <c r="F52" s="8"/>
      <c r="G52" s="8"/>
      <c r="H52" s="3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10"/>
      <c r="C53" s="17"/>
      <c r="D53" s="8"/>
      <c r="E53" s="8"/>
      <c r="F53" s="8"/>
      <c r="G53" s="8"/>
      <c r="H53" s="3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10"/>
      <c r="C54" s="17"/>
      <c r="D54" s="8"/>
      <c r="E54" s="8"/>
      <c r="F54" s="8"/>
      <c r="G54" s="8"/>
      <c r="H54" s="3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10"/>
      <c r="C55" s="17"/>
      <c r="D55" s="8"/>
      <c r="E55" s="8"/>
      <c r="F55" s="8"/>
      <c r="G55" s="8"/>
      <c r="H55" s="3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10"/>
      <c r="C56" s="17"/>
      <c r="D56" s="8"/>
      <c r="E56" s="8"/>
      <c r="F56" s="8"/>
      <c r="G56" s="8"/>
      <c r="H56" s="3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10"/>
      <c r="C57" s="17"/>
      <c r="D57" s="8"/>
      <c r="E57" s="8"/>
      <c r="F57" s="8"/>
      <c r="G57" s="8"/>
      <c r="H57" s="3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10"/>
      <c r="C58" s="17"/>
      <c r="D58" s="8"/>
      <c r="E58" s="8"/>
      <c r="F58" s="8"/>
      <c r="G58" s="8"/>
      <c r="H58" s="3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10"/>
      <c r="C59" s="17"/>
      <c r="D59" s="8"/>
      <c r="E59" s="8"/>
      <c r="F59" s="8"/>
      <c r="G59" s="8"/>
      <c r="H59" s="3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10"/>
      <c r="C60" s="17"/>
      <c r="D60" s="8"/>
      <c r="E60" s="8"/>
      <c r="F60" s="8"/>
      <c r="G60" s="8"/>
      <c r="H60" s="3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10"/>
      <c r="C61" s="17"/>
      <c r="D61" s="8"/>
      <c r="E61" s="8"/>
      <c r="F61" s="8"/>
      <c r="G61" s="8"/>
      <c r="H61" s="3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10"/>
      <c r="C62" s="17"/>
      <c r="D62" s="8"/>
      <c r="E62" s="8"/>
      <c r="F62" s="8"/>
      <c r="G62" s="8"/>
      <c r="H62" s="3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10"/>
      <c r="C63" s="17"/>
      <c r="D63" s="8"/>
      <c r="E63" s="8"/>
      <c r="F63" s="8"/>
      <c r="G63" s="8"/>
      <c r="H63" s="3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10"/>
      <c r="C64" s="17"/>
      <c r="D64" s="8"/>
      <c r="E64" s="8"/>
      <c r="F64" s="8"/>
      <c r="G64" s="8"/>
      <c r="H64" s="3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10"/>
      <c r="C65" s="17"/>
      <c r="D65" s="8"/>
      <c r="E65" s="8"/>
      <c r="F65" s="8"/>
      <c r="G65" s="8"/>
      <c r="H65" s="3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10"/>
      <c r="C66" s="17"/>
      <c r="D66" s="8"/>
      <c r="E66" s="8"/>
      <c r="F66" s="8"/>
      <c r="G66" s="8"/>
      <c r="H66" s="3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10"/>
      <c r="C67" s="17"/>
      <c r="D67" s="8"/>
      <c r="E67" s="8"/>
      <c r="F67" s="8"/>
      <c r="G67" s="8"/>
      <c r="H67" s="3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10"/>
      <c r="C68" s="17"/>
      <c r="D68" s="8"/>
      <c r="E68" s="8"/>
      <c r="F68" s="8"/>
      <c r="G68" s="8"/>
      <c r="H68" s="3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10"/>
      <c r="C69" s="17"/>
      <c r="D69" s="8"/>
      <c r="E69" s="8"/>
      <c r="F69" s="8"/>
      <c r="G69" s="8"/>
      <c r="H69" s="3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10"/>
      <c r="C70" s="17"/>
      <c r="D70" s="8"/>
      <c r="E70" s="8"/>
      <c r="F70" s="8"/>
      <c r="G70" s="8"/>
      <c r="H70" s="3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10"/>
      <c r="C71" s="17"/>
      <c r="D71" s="8"/>
      <c r="E71" s="8"/>
      <c r="F71" s="8"/>
      <c r="G71" s="8"/>
      <c r="H71" s="3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10"/>
      <c r="C72" s="17"/>
      <c r="D72" s="8"/>
      <c r="E72" s="8"/>
      <c r="F72" s="8"/>
      <c r="G72" s="8"/>
      <c r="H72" s="3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10"/>
      <c r="C73" s="17"/>
      <c r="D73" s="8"/>
      <c r="E73" s="8"/>
      <c r="F73" s="8"/>
      <c r="G73" s="8"/>
      <c r="H73" s="3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10"/>
      <c r="C74" s="17"/>
      <c r="D74" s="8"/>
      <c r="E74" s="8"/>
      <c r="F74" s="8"/>
      <c r="G74" s="8"/>
      <c r="H74" s="3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10"/>
      <c r="C75" s="17"/>
      <c r="D75" s="8"/>
      <c r="E75" s="8"/>
      <c r="F75" s="8"/>
      <c r="G75" s="8"/>
      <c r="H75" s="3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10"/>
      <c r="C76" s="17"/>
      <c r="D76" s="8"/>
      <c r="E76" s="8"/>
      <c r="F76" s="8"/>
      <c r="G76" s="8"/>
      <c r="H76" s="3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10"/>
      <c r="C77" s="17"/>
      <c r="D77" s="8"/>
      <c r="E77" s="8"/>
      <c r="F77" s="8"/>
      <c r="G77" s="8"/>
      <c r="H77" s="3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10"/>
      <c r="C78" s="17"/>
      <c r="D78" s="8"/>
      <c r="E78" s="8"/>
      <c r="F78" s="8"/>
      <c r="G78" s="8"/>
      <c r="H78" s="3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10"/>
      <c r="C79" s="17"/>
      <c r="D79" s="8"/>
      <c r="E79" s="8"/>
      <c r="F79" s="8"/>
      <c r="G79" s="8"/>
      <c r="H79" s="3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10"/>
      <c r="C80" s="17"/>
      <c r="D80" s="8"/>
      <c r="E80" s="8"/>
      <c r="F80" s="8"/>
      <c r="G80" s="8"/>
      <c r="H80" s="3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10"/>
      <c r="C81" s="17"/>
      <c r="D81" s="8"/>
      <c r="E81" s="8"/>
      <c r="F81" s="8"/>
      <c r="G81" s="8"/>
      <c r="H81" s="3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10"/>
      <c r="C82" s="17"/>
      <c r="D82" s="8"/>
      <c r="E82" s="8"/>
      <c r="F82" s="8"/>
      <c r="G82" s="8"/>
      <c r="H82" s="3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10"/>
      <c r="C83" s="17"/>
      <c r="D83" s="8"/>
      <c r="E83" s="8"/>
      <c r="F83" s="8"/>
      <c r="G83" s="8"/>
      <c r="H83" s="3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10"/>
      <c r="C84" s="17"/>
      <c r="D84" s="8"/>
      <c r="E84" s="8"/>
      <c r="F84" s="8"/>
      <c r="G84" s="8"/>
      <c r="H84" s="3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10"/>
      <c r="C85" s="17"/>
      <c r="D85" s="8"/>
      <c r="E85" s="8"/>
      <c r="F85" s="8"/>
      <c r="G85" s="8"/>
      <c r="H85" s="3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10"/>
      <c r="C86" s="17"/>
      <c r="D86" s="8"/>
      <c r="E86" s="8"/>
      <c r="F86" s="8"/>
      <c r="G86" s="8"/>
      <c r="H86" s="3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10"/>
      <c r="C87" s="17"/>
      <c r="D87" s="8"/>
      <c r="E87" s="8"/>
      <c r="F87" s="8"/>
      <c r="G87" s="8"/>
      <c r="H87" s="3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10"/>
      <c r="C88" s="17"/>
      <c r="D88" s="8"/>
      <c r="E88" s="8"/>
      <c r="F88" s="8"/>
      <c r="G88" s="8"/>
      <c r="H88" s="3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10"/>
      <c r="C89" s="17"/>
      <c r="D89" s="8"/>
      <c r="E89" s="8"/>
      <c r="F89" s="8"/>
      <c r="G89" s="8"/>
      <c r="H89" s="3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10"/>
      <c r="C90" s="17"/>
      <c r="D90" s="8"/>
      <c r="E90" s="8"/>
      <c r="F90" s="8"/>
      <c r="G90" s="8"/>
      <c r="H90" s="3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10"/>
      <c r="C91" s="17"/>
      <c r="D91" s="8"/>
      <c r="E91" s="8"/>
      <c r="F91" s="8"/>
      <c r="G91" s="8"/>
      <c r="H91" s="3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10"/>
      <c r="C92" s="17"/>
      <c r="D92" s="8"/>
      <c r="E92" s="8"/>
      <c r="F92" s="8"/>
      <c r="G92" s="8"/>
      <c r="H92" s="3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10"/>
      <c r="C93" s="17"/>
      <c r="D93" s="8"/>
      <c r="E93" s="8"/>
      <c r="F93" s="8"/>
      <c r="G93" s="8"/>
      <c r="H93" s="3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10"/>
      <c r="C94" s="17"/>
      <c r="D94" s="8"/>
      <c r="E94" s="8"/>
      <c r="F94" s="8"/>
      <c r="G94" s="8"/>
      <c r="H94" s="3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10"/>
      <c r="C95" s="17"/>
      <c r="D95" s="8"/>
      <c r="E95" s="8"/>
      <c r="F95" s="8"/>
      <c r="G95" s="8"/>
      <c r="H95" s="3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10"/>
      <c r="C96" s="17"/>
      <c r="D96" s="8"/>
      <c r="E96" s="8"/>
      <c r="F96" s="8"/>
      <c r="G96" s="8"/>
      <c r="H96" s="3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10"/>
      <c r="C97" s="17"/>
      <c r="D97" s="8"/>
      <c r="E97" s="8"/>
      <c r="F97" s="8"/>
      <c r="G97" s="8"/>
      <c r="H97" s="3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10"/>
      <c r="C98" s="17"/>
      <c r="D98" s="8"/>
      <c r="E98" s="8"/>
      <c r="F98" s="8"/>
      <c r="G98" s="8"/>
      <c r="H98" s="3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10"/>
      <c r="C99" s="17"/>
      <c r="D99" s="8"/>
      <c r="E99" s="8"/>
      <c r="F99" s="8"/>
      <c r="G99" s="8"/>
      <c r="H99" s="3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10"/>
      <c r="C100" s="17"/>
      <c r="D100" s="8"/>
      <c r="E100" s="8"/>
      <c r="F100" s="8"/>
      <c r="G100" s="8"/>
      <c r="H100" s="3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10"/>
      <c r="C101" s="17"/>
      <c r="D101" s="8"/>
      <c r="E101" s="8"/>
      <c r="F101" s="8"/>
      <c r="G101" s="8"/>
      <c r="H101" s="3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10"/>
      <c r="C102" s="17"/>
      <c r="D102" s="8"/>
      <c r="E102" s="8"/>
      <c r="F102" s="8"/>
      <c r="G102" s="8"/>
      <c r="H102" s="3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10"/>
      <c r="C103" s="17"/>
      <c r="D103" s="8"/>
      <c r="E103" s="8"/>
      <c r="F103" s="8"/>
      <c r="G103" s="8"/>
      <c r="H103" s="3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10"/>
      <c r="C104" s="17"/>
      <c r="D104" s="8"/>
      <c r="E104" s="8"/>
      <c r="F104" s="8"/>
      <c r="G104" s="8"/>
      <c r="H104" s="3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10"/>
      <c r="C105" s="17"/>
      <c r="D105" s="8"/>
      <c r="E105" s="8"/>
      <c r="F105" s="8"/>
      <c r="G105" s="8"/>
      <c r="H105" s="3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10"/>
      <c r="C106" s="17"/>
      <c r="D106" s="8"/>
      <c r="E106" s="8"/>
      <c r="F106" s="8"/>
      <c r="G106" s="8"/>
      <c r="H106" s="3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10"/>
      <c r="C107" s="17"/>
      <c r="D107" s="8"/>
      <c r="E107" s="8"/>
      <c r="F107" s="8"/>
      <c r="G107" s="8"/>
      <c r="H107" s="3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10"/>
      <c r="C108" s="17"/>
      <c r="D108" s="8"/>
      <c r="E108" s="8"/>
      <c r="F108" s="8"/>
      <c r="G108" s="8"/>
      <c r="H108" s="3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10"/>
      <c r="C109" s="17"/>
      <c r="D109" s="8"/>
      <c r="E109" s="8"/>
      <c r="F109" s="8"/>
      <c r="G109" s="8"/>
      <c r="H109" s="3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10"/>
      <c r="C110" s="17"/>
      <c r="D110" s="8"/>
      <c r="E110" s="8"/>
      <c r="F110" s="8"/>
      <c r="G110" s="8"/>
      <c r="H110" s="3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10"/>
      <c r="C111" s="17"/>
      <c r="D111" s="8"/>
      <c r="E111" s="8"/>
      <c r="F111" s="8"/>
      <c r="G111" s="8"/>
      <c r="H111" s="3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10"/>
      <c r="C112" s="17"/>
      <c r="D112" s="8"/>
      <c r="E112" s="8"/>
      <c r="F112" s="8"/>
      <c r="G112" s="8"/>
      <c r="H112" s="3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10"/>
      <c r="C113" s="17"/>
      <c r="D113" s="8"/>
      <c r="E113" s="8"/>
      <c r="F113" s="8"/>
      <c r="G113" s="8"/>
      <c r="H113" s="3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10"/>
      <c r="C114" s="17"/>
      <c r="D114" s="8"/>
      <c r="E114" s="8"/>
      <c r="F114" s="8"/>
      <c r="G114" s="8"/>
      <c r="H114" s="3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10"/>
      <c r="C115" s="17"/>
      <c r="D115" s="8"/>
      <c r="E115" s="8"/>
      <c r="F115" s="8"/>
      <c r="G115" s="8"/>
      <c r="H115" s="3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10"/>
      <c r="C116" s="17"/>
      <c r="D116" s="8"/>
      <c r="E116" s="8"/>
      <c r="F116" s="8"/>
      <c r="G116" s="8"/>
      <c r="H116" s="3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10"/>
      <c r="C117" s="17"/>
      <c r="D117" s="8"/>
      <c r="E117" s="8"/>
      <c r="F117" s="8"/>
      <c r="G117" s="8"/>
      <c r="H117" s="3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10"/>
      <c r="C118" s="17"/>
      <c r="D118" s="8"/>
      <c r="E118" s="8"/>
      <c r="F118" s="8"/>
      <c r="G118" s="8"/>
      <c r="H118" s="3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10"/>
      <c r="C119" s="17"/>
      <c r="D119" s="8"/>
      <c r="E119" s="8"/>
      <c r="F119" s="8"/>
      <c r="G119" s="8"/>
      <c r="H119" s="3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10"/>
      <c r="C120" s="17"/>
      <c r="D120" s="8"/>
      <c r="E120" s="8"/>
      <c r="F120" s="8"/>
      <c r="G120" s="8"/>
      <c r="H120" s="3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10"/>
      <c r="C121" s="17"/>
      <c r="D121" s="8"/>
      <c r="E121" s="8"/>
      <c r="F121" s="8"/>
      <c r="G121" s="8"/>
      <c r="H121" s="3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10"/>
      <c r="C122" s="17"/>
      <c r="D122" s="8"/>
      <c r="E122" s="8"/>
      <c r="F122" s="8"/>
      <c r="G122" s="8"/>
      <c r="H122" s="3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10"/>
      <c r="C123" s="17"/>
      <c r="D123" s="8"/>
      <c r="E123" s="8"/>
      <c r="F123" s="8"/>
      <c r="G123" s="8"/>
      <c r="H123" s="3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10"/>
      <c r="C124" s="17"/>
      <c r="D124" s="8"/>
      <c r="E124" s="8"/>
      <c r="F124" s="8"/>
      <c r="G124" s="8"/>
      <c r="H124" s="3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10"/>
      <c r="C125" s="17"/>
      <c r="D125" s="8"/>
      <c r="E125" s="8"/>
      <c r="F125" s="8"/>
      <c r="G125" s="8"/>
      <c r="H125" s="3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10"/>
      <c r="C126" s="17"/>
      <c r="D126" s="8"/>
      <c r="E126" s="8"/>
      <c r="F126" s="8"/>
      <c r="G126" s="8"/>
      <c r="H126" s="3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10"/>
      <c r="C127" s="17"/>
      <c r="D127" s="8"/>
      <c r="E127" s="8"/>
      <c r="F127" s="8"/>
      <c r="G127" s="8"/>
      <c r="H127" s="3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10"/>
      <c r="C128" s="17"/>
      <c r="D128" s="8"/>
      <c r="E128" s="8"/>
      <c r="F128" s="8"/>
      <c r="G128" s="8"/>
      <c r="H128" s="3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10"/>
      <c r="C129" s="17"/>
      <c r="D129" s="8"/>
      <c r="E129" s="8"/>
      <c r="F129" s="8"/>
      <c r="G129" s="8"/>
      <c r="H129" s="3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10"/>
      <c r="C130" s="17"/>
      <c r="D130" s="8"/>
      <c r="E130" s="8"/>
      <c r="F130" s="8"/>
      <c r="G130" s="8"/>
      <c r="H130" s="3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10"/>
      <c r="C131" s="17"/>
      <c r="D131" s="8"/>
      <c r="E131" s="8"/>
      <c r="F131" s="8"/>
      <c r="G131" s="8"/>
      <c r="H131" s="3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10"/>
      <c r="C132" s="17"/>
      <c r="D132" s="8"/>
      <c r="E132" s="8"/>
      <c r="F132" s="8"/>
      <c r="G132" s="8"/>
      <c r="H132" s="3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10"/>
      <c r="C133" s="17"/>
      <c r="D133" s="8"/>
      <c r="E133" s="8"/>
      <c r="F133" s="8"/>
      <c r="G133" s="8"/>
      <c r="H133" s="3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10"/>
      <c r="C134" s="17"/>
      <c r="D134" s="8"/>
      <c r="E134" s="8"/>
      <c r="F134" s="8"/>
      <c r="G134" s="8"/>
      <c r="H134" s="3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10"/>
      <c r="C135" s="17"/>
      <c r="D135" s="8"/>
      <c r="E135" s="8"/>
      <c r="F135" s="8"/>
      <c r="G135" s="8"/>
      <c r="H135" s="3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10"/>
      <c r="C136" s="17"/>
      <c r="D136" s="8"/>
      <c r="E136" s="8"/>
      <c r="F136" s="8"/>
      <c r="G136" s="8"/>
      <c r="H136" s="3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10"/>
      <c r="C137" s="17"/>
      <c r="D137" s="8"/>
      <c r="E137" s="8"/>
      <c r="F137" s="8"/>
      <c r="G137" s="8"/>
      <c r="H137" s="3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10"/>
      <c r="C138" s="17"/>
      <c r="D138" s="8"/>
      <c r="E138" s="8"/>
      <c r="F138" s="8"/>
      <c r="G138" s="8"/>
      <c r="H138" s="3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10"/>
      <c r="C139" s="17"/>
      <c r="D139" s="8"/>
      <c r="E139" s="8"/>
      <c r="F139" s="8"/>
      <c r="G139" s="8"/>
      <c r="H139" s="3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10"/>
      <c r="C140" s="17"/>
      <c r="D140" s="8"/>
      <c r="E140" s="8"/>
      <c r="F140" s="8"/>
      <c r="G140" s="8"/>
      <c r="H140" s="3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10"/>
      <c r="C141" s="17"/>
      <c r="D141" s="8"/>
      <c r="E141" s="8"/>
      <c r="F141" s="8"/>
      <c r="G141" s="8"/>
      <c r="H141" s="3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10"/>
      <c r="C142" s="17"/>
      <c r="D142" s="8"/>
      <c r="E142" s="8"/>
      <c r="F142" s="8"/>
      <c r="G142" s="8"/>
      <c r="H142" s="3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10"/>
      <c r="C143" s="17"/>
      <c r="D143" s="8"/>
      <c r="E143" s="8"/>
      <c r="F143" s="8"/>
      <c r="G143" s="8"/>
      <c r="H143" s="3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10"/>
      <c r="C144" s="17"/>
      <c r="D144" s="8"/>
      <c r="E144" s="8"/>
      <c r="F144" s="8"/>
      <c r="G144" s="8"/>
      <c r="H144" s="3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10"/>
      <c r="C145" s="17"/>
      <c r="D145" s="8"/>
      <c r="E145" s="8"/>
      <c r="F145" s="8"/>
      <c r="G145" s="8"/>
      <c r="H145" s="3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10"/>
      <c r="C146" s="17"/>
      <c r="D146" s="8"/>
      <c r="E146" s="8"/>
      <c r="F146" s="8"/>
      <c r="G146" s="8"/>
      <c r="H146" s="3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10"/>
      <c r="C147" s="17"/>
      <c r="D147" s="8"/>
      <c r="E147" s="8"/>
      <c r="F147" s="8"/>
      <c r="G147" s="8"/>
      <c r="H147" s="3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10"/>
      <c r="C148" s="17"/>
      <c r="D148" s="8"/>
      <c r="E148" s="8"/>
      <c r="F148" s="8"/>
      <c r="G148" s="8"/>
      <c r="H148" s="3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10"/>
      <c r="C149" s="17"/>
      <c r="D149" s="8"/>
      <c r="E149" s="8"/>
      <c r="F149" s="8"/>
      <c r="G149" s="8"/>
      <c r="H149" s="3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10"/>
      <c r="C150" s="17"/>
      <c r="D150" s="8"/>
      <c r="E150" s="8"/>
      <c r="F150" s="8"/>
      <c r="G150" s="8"/>
      <c r="H150" s="3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10"/>
      <c r="C151" s="17"/>
      <c r="D151" s="8"/>
      <c r="E151" s="8"/>
      <c r="F151" s="8"/>
      <c r="G151" s="8"/>
      <c r="H151" s="3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10"/>
      <c r="C152" s="17"/>
      <c r="D152" s="8"/>
      <c r="E152" s="8"/>
      <c r="F152" s="8"/>
      <c r="G152" s="8"/>
      <c r="H152" s="3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10"/>
      <c r="C153" s="17"/>
      <c r="D153" s="8"/>
      <c r="E153" s="8"/>
      <c r="F153" s="8"/>
      <c r="G153" s="8"/>
      <c r="H153" s="3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10"/>
      <c r="C154" s="17"/>
      <c r="D154" s="8"/>
      <c r="E154" s="8"/>
      <c r="F154" s="8"/>
      <c r="G154" s="8"/>
      <c r="H154" s="3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10"/>
      <c r="C155" s="17"/>
      <c r="D155" s="8"/>
      <c r="E155" s="8"/>
      <c r="F155" s="8"/>
      <c r="G155" s="8"/>
      <c r="H155" s="3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10"/>
      <c r="C156" s="17"/>
      <c r="D156" s="8"/>
      <c r="E156" s="8"/>
      <c r="F156" s="8"/>
      <c r="G156" s="8"/>
      <c r="H156" s="3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10"/>
      <c r="C157" s="17"/>
      <c r="D157" s="8"/>
      <c r="E157" s="8"/>
      <c r="F157" s="8"/>
      <c r="G157" s="8"/>
      <c r="H157" s="3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10"/>
      <c r="C158" s="17"/>
      <c r="D158" s="8"/>
      <c r="E158" s="8"/>
      <c r="F158" s="8"/>
      <c r="G158" s="8"/>
      <c r="H158" s="3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10"/>
      <c r="C159" s="17"/>
      <c r="D159" s="8"/>
      <c r="E159" s="8"/>
      <c r="F159" s="8"/>
      <c r="G159" s="8"/>
      <c r="H159" s="3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10"/>
      <c r="C160" s="17"/>
      <c r="D160" s="8"/>
      <c r="E160" s="8"/>
      <c r="F160" s="8"/>
      <c r="G160" s="8"/>
      <c r="H160" s="3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10"/>
      <c r="C161" s="17"/>
      <c r="D161" s="8"/>
      <c r="E161" s="8"/>
      <c r="F161" s="8"/>
      <c r="G161" s="8"/>
      <c r="H161" s="3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10"/>
      <c r="C162" s="17"/>
      <c r="D162" s="8"/>
      <c r="E162" s="8"/>
      <c r="F162" s="8"/>
      <c r="G162" s="8"/>
      <c r="H162" s="3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10"/>
      <c r="C163" s="17"/>
      <c r="D163" s="8"/>
      <c r="E163" s="8"/>
      <c r="F163" s="8"/>
      <c r="G163" s="8"/>
      <c r="H163" s="3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10"/>
      <c r="C164" s="17"/>
      <c r="D164" s="8"/>
      <c r="E164" s="8"/>
      <c r="F164" s="8"/>
      <c r="G164" s="8"/>
      <c r="H164" s="3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10"/>
      <c r="C165" s="17"/>
      <c r="D165" s="8"/>
      <c r="E165" s="8"/>
      <c r="F165" s="8"/>
      <c r="G165" s="8"/>
      <c r="H165" s="3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10"/>
      <c r="C166" s="17"/>
      <c r="D166" s="8"/>
      <c r="E166" s="8"/>
      <c r="F166" s="8"/>
      <c r="G166" s="8"/>
      <c r="H166" s="3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10"/>
      <c r="C167" s="17"/>
      <c r="D167" s="8"/>
      <c r="E167" s="8"/>
      <c r="F167" s="8"/>
      <c r="G167" s="8"/>
      <c r="H167" s="3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10"/>
      <c r="C168" s="17"/>
      <c r="D168" s="8"/>
      <c r="E168" s="8"/>
      <c r="F168" s="8"/>
      <c r="G168" s="8"/>
      <c r="H168" s="3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10"/>
      <c r="C169" s="17"/>
      <c r="D169" s="8"/>
      <c r="E169" s="8"/>
      <c r="F169" s="8"/>
      <c r="G169" s="8"/>
      <c r="H169" s="3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10"/>
      <c r="C170" s="17"/>
      <c r="D170" s="8"/>
      <c r="E170" s="8"/>
      <c r="F170" s="8"/>
      <c r="G170" s="8"/>
      <c r="H170" s="3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10"/>
      <c r="C171" s="17"/>
      <c r="D171" s="8"/>
      <c r="E171" s="8"/>
      <c r="F171" s="8"/>
      <c r="G171" s="8"/>
      <c r="H171" s="3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10"/>
      <c r="C172" s="17"/>
      <c r="D172" s="8"/>
      <c r="E172" s="8"/>
      <c r="F172" s="8"/>
      <c r="G172" s="8"/>
      <c r="H172" s="3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10"/>
      <c r="C173" s="17"/>
      <c r="D173" s="8"/>
      <c r="E173" s="8"/>
      <c r="F173" s="8"/>
      <c r="G173" s="8"/>
      <c r="H173" s="3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10"/>
      <c r="C174" s="17"/>
      <c r="D174" s="8"/>
      <c r="E174" s="8"/>
      <c r="F174" s="8"/>
      <c r="G174" s="8"/>
      <c r="H174" s="3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10"/>
      <c r="C175" s="17"/>
      <c r="D175" s="8"/>
      <c r="E175" s="8"/>
      <c r="F175" s="8"/>
      <c r="G175" s="8"/>
      <c r="H175" s="3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10"/>
      <c r="C176" s="17"/>
      <c r="D176" s="8"/>
      <c r="E176" s="8"/>
      <c r="F176" s="8"/>
      <c r="G176" s="8"/>
      <c r="H176" s="3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10"/>
      <c r="C177" s="17"/>
      <c r="D177" s="8"/>
      <c r="E177" s="8"/>
      <c r="F177" s="8"/>
      <c r="G177" s="8"/>
      <c r="H177" s="3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10"/>
      <c r="C178" s="17"/>
      <c r="D178" s="8"/>
      <c r="E178" s="8"/>
      <c r="F178" s="8"/>
      <c r="G178" s="8"/>
      <c r="H178" s="3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10"/>
      <c r="C179" s="17"/>
      <c r="D179" s="8"/>
      <c r="E179" s="8"/>
      <c r="F179" s="8"/>
      <c r="G179" s="8"/>
      <c r="H179" s="3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10"/>
      <c r="C180" s="17"/>
      <c r="D180" s="8"/>
      <c r="E180" s="8"/>
      <c r="F180" s="8"/>
      <c r="G180" s="8"/>
      <c r="H180" s="3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10"/>
      <c r="C181" s="17"/>
      <c r="D181" s="8"/>
      <c r="E181" s="8"/>
      <c r="F181" s="8"/>
      <c r="G181" s="8"/>
      <c r="H181" s="3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10"/>
      <c r="C182" s="17"/>
      <c r="D182" s="8"/>
      <c r="E182" s="8"/>
      <c r="F182" s="8"/>
      <c r="G182" s="8"/>
      <c r="H182" s="3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10"/>
      <c r="C183" s="17"/>
      <c r="D183" s="8"/>
      <c r="E183" s="8"/>
      <c r="F183" s="8"/>
      <c r="G183" s="8"/>
      <c r="H183" s="3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10"/>
      <c r="C184" s="17"/>
      <c r="D184" s="8"/>
      <c r="E184" s="8"/>
      <c r="F184" s="8"/>
      <c r="G184" s="8"/>
      <c r="H184" s="3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10"/>
      <c r="C185" s="17"/>
      <c r="D185" s="8"/>
      <c r="E185" s="8"/>
      <c r="F185" s="8"/>
      <c r="G185" s="8"/>
      <c r="H185" s="3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10"/>
      <c r="C186" s="17"/>
      <c r="D186" s="8"/>
      <c r="E186" s="8"/>
      <c r="F186" s="8"/>
      <c r="G186" s="8"/>
      <c r="H186" s="3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10"/>
      <c r="C187" s="17"/>
      <c r="D187" s="8"/>
      <c r="E187" s="8"/>
      <c r="F187" s="8"/>
      <c r="G187" s="8"/>
      <c r="H187" s="3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10"/>
      <c r="C188" s="17"/>
      <c r="D188" s="8"/>
      <c r="E188" s="8"/>
      <c r="F188" s="8"/>
      <c r="G188" s="8"/>
      <c r="H188" s="3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10"/>
      <c r="C189" s="17"/>
      <c r="D189" s="8"/>
      <c r="E189" s="8"/>
      <c r="F189" s="8"/>
      <c r="G189" s="8"/>
      <c r="H189" s="3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10"/>
      <c r="C190" s="17"/>
      <c r="D190" s="8"/>
      <c r="E190" s="8"/>
      <c r="F190" s="8"/>
      <c r="G190" s="8"/>
      <c r="H190" s="3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10"/>
      <c r="C191" s="17"/>
      <c r="D191" s="8"/>
      <c r="E191" s="8"/>
      <c r="F191" s="8"/>
      <c r="G191" s="8"/>
      <c r="H191" s="3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10"/>
      <c r="C192" s="17"/>
      <c r="D192" s="8"/>
      <c r="E192" s="8"/>
      <c r="F192" s="8"/>
      <c r="G192" s="8"/>
      <c r="H192" s="3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10"/>
      <c r="C193" s="17"/>
      <c r="D193" s="8"/>
      <c r="E193" s="8"/>
      <c r="F193" s="8"/>
      <c r="G193" s="8"/>
      <c r="H193" s="3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10"/>
      <c r="C194" s="17"/>
      <c r="D194" s="8"/>
      <c r="E194" s="8"/>
      <c r="F194" s="8"/>
      <c r="G194" s="8"/>
      <c r="H194" s="3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10"/>
      <c r="C195" s="17"/>
      <c r="D195" s="8"/>
      <c r="E195" s="8"/>
      <c r="F195" s="8"/>
      <c r="G195" s="8"/>
      <c r="H195" s="3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10"/>
      <c r="C196" s="17"/>
      <c r="D196" s="8"/>
      <c r="E196" s="8"/>
      <c r="F196" s="8"/>
      <c r="G196" s="8"/>
      <c r="H196" s="3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10"/>
      <c r="C197" s="17"/>
      <c r="D197" s="8"/>
      <c r="E197" s="8"/>
      <c r="F197" s="8"/>
      <c r="G197" s="8"/>
      <c r="H197" s="3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10"/>
      <c r="C198" s="17"/>
      <c r="D198" s="8"/>
      <c r="E198" s="8"/>
      <c r="F198" s="8"/>
      <c r="G198" s="8"/>
      <c r="H198" s="3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10"/>
      <c r="C199" s="17"/>
      <c r="D199" s="8"/>
      <c r="E199" s="8"/>
      <c r="F199" s="8"/>
      <c r="G199" s="8"/>
      <c r="H199" s="3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10"/>
      <c r="C200" s="17"/>
      <c r="D200" s="8"/>
      <c r="E200" s="8"/>
      <c r="F200" s="8"/>
      <c r="G200" s="8"/>
      <c r="H200" s="3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10"/>
      <c r="C201" s="17"/>
      <c r="D201" s="8"/>
      <c r="E201" s="8"/>
      <c r="F201" s="8"/>
      <c r="G201" s="8"/>
      <c r="H201" s="3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10"/>
      <c r="C202" s="17"/>
      <c r="D202" s="8"/>
      <c r="E202" s="8"/>
      <c r="F202" s="8"/>
      <c r="G202" s="8"/>
      <c r="H202" s="3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10"/>
      <c r="C203" s="17"/>
      <c r="D203" s="8"/>
      <c r="E203" s="8"/>
      <c r="F203" s="8"/>
      <c r="G203" s="8"/>
      <c r="H203" s="3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10"/>
      <c r="C204" s="17"/>
      <c r="D204" s="8"/>
      <c r="E204" s="8"/>
      <c r="F204" s="8"/>
      <c r="G204" s="8"/>
      <c r="H204" s="3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10"/>
      <c r="C205" s="17"/>
      <c r="D205" s="8"/>
      <c r="E205" s="8"/>
      <c r="F205" s="8"/>
      <c r="G205" s="8"/>
      <c r="H205" s="3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10"/>
      <c r="C206" s="17"/>
      <c r="D206" s="8"/>
      <c r="E206" s="8"/>
      <c r="F206" s="8"/>
      <c r="G206" s="8"/>
      <c r="H206" s="3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10"/>
      <c r="C207" s="17"/>
      <c r="D207" s="8"/>
      <c r="E207" s="8"/>
      <c r="F207" s="8"/>
      <c r="G207" s="8"/>
      <c r="H207" s="3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10"/>
      <c r="C208" s="17"/>
      <c r="D208" s="8"/>
      <c r="E208" s="8"/>
      <c r="F208" s="8"/>
      <c r="G208" s="8"/>
      <c r="H208" s="3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10"/>
      <c r="C209" s="17"/>
      <c r="D209" s="8"/>
      <c r="E209" s="8"/>
      <c r="F209" s="8"/>
      <c r="G209" s="8"/>
      <c r="H209" s="3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10"/>
      <c r="C210" s="17"/>
      <c r="D210" s="8"/>
      <c r="E210" s="8"/>
      <c r="F210" s="8"/>
      <c r="G210" s="8"/>
      <c r="H210" s="3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10"/>
      <c r="C211" s="17"/>
      <c r="D211" s="8"/>
      <c r="E211" s="8"/>
      <c r="F211" s="8"/>
      <c r="G211" s="8"/>
      <c r="H211" s="3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10"/>
      <c r="C212" s="17"/>
      <c r="D212" s="8"/>
      <c r="E212" s="8"/>
      <c r="F212" s="8"/>
      <c r="G212" s="8"/>
      <c r="H212" s="3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10"/>
      <c r="C213" s="17"/>
      <c r="D213" s="8"/>
      <c r="E213" s="8"/>
      <c r="F213" s="8"/>
      <c r="G213" s="8"/>
      <c r="H213" s="3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10"/>
      <c r="C214" s="17"/>
      <c r="D214" s="8"/>
      <c r="E214" s="8"/>
      <c r="F214" s="8"/>
      <c r="G214" s="8"/>
      <c r="H214" s="3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10"/>
      <c r="C215" s="17"/>
      <c r="D215" s="8"/>
      <c r="E215" s="8"/>
      <c r="F215" s="8"/>
      <c r="G215" s="8"/>
      <c r="H215" s="3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10"/>
      <c r="C216" s="17"/>
      <c r="D216" s="8"/>
      <c r="E216" s="8"/>
      <c r="F216" s="8"/>
      <c r="G216" s="8"/>
      <c r="H216" s="3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10"/>
      <c r="C217" s="17"/>
      <c r="D217" s="8"/>
      <c r="E217" s="8"/>
      <c r="F217" s="8"/>
      <c r="G217" s="8"/>
      <c r="H217" s="3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10"/>
      <c r="C218" s="17"/>
      <c r="D218" s="8"/>
      <c r="E218" s="8"/>
      <c r="F218" s="8"/>
      <c r="G218" s="8"/>
      <c r="H218" s="3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10"/>
      <c r="C219" s="17"/>
      <c r="D219" s="8"/>
      <c r="E219" s="8"/>
      <c r="F219" s="8"/>
      <c r="G219" s="8"/>
      <c r="H219" s="3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10"/>
      <c r="C220" s="17"/>
      <c r="D220" s="8"/>
      <c r="E220" s="8"/>
      <c r="F220" s="8"/>
      <c r="G220" s="8"/>
      <c r="H220" s="3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10"/>
      <c r="C221" s="17"/>
      <c r="D221" s="8"/>
      <c r="E221" s="8"/>
      <c r="F221" s="8"/>
      <c r="G221" s="8"/>
      <c r="H221" s="3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10"/>
      <c r="C222" s="17"/>
      <c r="D222" s="8"/>
      <c r="E222" s="8"/>
      <c r="F222" s="8"/>
      <c r="G222" s="8"/>
      <c r="H222" s="3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10"/>
      <c r="C223" s="17"/>
      <c r="D223" s="8"/>
      <c r="E223" s="8"/>
      <c r="F223" s="8"/>
      <c r="G223" s="8"/>
      <c r="H223" s="3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10"/>
      <c r="C224" s="17"/>
      <c r="D224" s="8"/>
      <c r="E224" s="8"/>
      <c r="F224" s="8"/>
      <c r="G224" s="8"/>
      <c r="H224" s="3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10"/>
      <c r="C225" s="17"/>
      <c r="D225" s="8"/>
      <c r="E225" s="8"/>
      <c r="F225" s="8"/>
      <c r="G225" s="8"/>
      <c r="H225" s="3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10"/>
      <c r="C226" s="17"/>
      <c r="D226" s="8"/>
      <c r="E226" s="8"/>
      <c r="F226" s="8"/>
      <c r="G226" s="8"/>
      <c r="H226" s="3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10"/>
      <c r="C227" s="17"/>
      <c r="D227" s="8"/>
      <c r="E227" s="8"/>
      <c r="F227" s="8"/>
      <c r="G227" s="8"/>
      <c r="H227" s="3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10"/>
      <c r="C228" s="17"/>
      <c r="D228" s="8"/>
      <c r="E228" s="8"/>
      <c r="F228" s="8"/>
      <c r="G228" s="8"/>
      <c r="H228" s="3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10"/>
      <c r="C229" s="17"/>
      <c r="D229" s="8"/>
      <c r="E229" s="8"/>
      <c r="F229" s="8"/>
      <c r="G229" s="8"/>
      <c r="H229" s="3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10"/>
      <c r="C230" s="17"/>
      <c r="D230" s="8"/>
      <c r="E230" s="8"/>
      <c r="F230" s="8"/>
      <c r="G230" s="8"/>
      <c r="H230" s="3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10"/>
      <c r="C231" s="17"/>
      <c r="D231" s="8"/>
      <c r="E231" s="8"/>
      <c r="F231" s="8"/>
      <c r="G231" s="8"/>
      <c r="H231" s="3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10"/>
      <c r="C232" s="17"/>
      <c r="D232" s="8"/>
      <c r="E232" s="8"/>
      <c r="F232" s="8"/>
      <c r="G232" s="8"/>
      <c r="H232" s="3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18"/>
      <c r="C233" s="17"/>
      <c r="D233" s="4"/>
      <c r="E233" s="4"/>
      <c r="F233" s="4"/>
      <c r="G233" s="4"/>
      <c r="H233" s="15"/>
      <c r="I233" s="4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15"/>
      <c r="B234" s="19"/>
      <c r="C234" s="20"/>
      <c r="D234" s="7"/>
      <c r="E234" s="7"/>
      <c r="F234" s="7"/>
      <c r="G234" s="7"/>
      <c r="H234" s="21"/>
      <c r="I234" s="7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10"/>
      <c r="C235" s="17"/>
      <c r="D235" s="8"/>
      <c r="E235" s="8"/>
      <c r="F235" s="8"/>
      <c r="G235" s="8"/>
      <c r="H235" s="3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10"/>
      <c r="C236" s="17"/>
      <c r="D236" s="8"/>
      <c r="E236" s="8"/>
      <c r="F236" s="8"/>
      <c r="G236" s="8"/>
      <c r="H236" s="3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10"/>
      <c r="C237" s="17"/>
      <c r="D237" s="8"/>
      <c r="E237" s="8"/>
      <c r="F237" s="8"/>
      <c r="G237" s="8"/>
      <c r="H237" s="3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10"/>
      <c r="C238" s="17"/>
      <c r="D238" s="8"/>
      <c r="E238" s="8"/>
      <c r="F238" s="8"/>
      <c r="G238" s="8"/>
      <c r="H238" s="3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10"/>
      <c r="C239" s="17"/>
      <c r="D239" s="8"/>
      <c r="E239" s="8"/>
      <c r="F239" s="8"/>
      <c r="G239" s="8"/>
      <c r="H239" s="3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10"/>
      <c r="C240" s="17"/>
      <c r="D240" s="8"/>
      <c r="E240" s="8"/>
      <c r="F240" s="8"/>
      <c r="G240" s="8"/>
      <c r="H240" s="3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10"/>
      <c r="C241" s="17"/>
      <c r="D241" s="8"/>
      <c r="E241" s="8"/>
      <c r="F241" s="8"/>
      <c r="G241" s="8"/>
      <c r="H241" s="3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10"/>
      <c r="C242" s="17"/>
      <c r="D242" s="8"/>
      <c r="E242" s="8"/>
      <c r="F242" s="8"/>
      <c r="G242" s="8"/>
      <c r="H242" s="3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10"/>
      <c r="C243" s="17"/>
      <c r="D243" s="8"/>
      <c r="E243" s="8"/>
      <c r="F243" s="8"/>
      <c r="G243" s="8"/>
      <c r="H243" s="3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10"/>
      <c r="C244" s="17"/>
      <c r="D244" s="8"/>
      <c r="E244" s="8"/>
      <c r="F244" s="8"/>
      <c r="G244" s="8"/>
      <c r="H244" s="3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10"/>
      <c r="C245" s="17"/>
      <c r="D245" s="8"/>
      <c r="E245" s="8"/>
      <c r="F245" s="8"/>
      <c r="G245" s="8"/>
      <c r="H245" s="3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10"/>
      <c r="C246" s="17"/>
      <c r="D246" s="8"/>
      <c r="E246" s="8"/>
      <c r="F246" s="8"/>
      <c r="G246" s="8"/>
      <c r="H246" s="3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10"/>
      <c r="C247" s="17"/>
      <c r="D247" s="8"/>
      <c r="E247" s="8"/>
      <c r="F247" s="8"/>
      <c r="G247" s="8"/>
      <c r="H247" s="3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10"/>
      <c r="C248" s="17"/>
      <c r="D248" s="8"/>
      <c r="E248" s="8"/>
      <c r="F248" s="8"/>
      <c r="G248" s="8"/>
      <c r="H248" s="3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10"/>
      <c r="C249" s="17"/>
      <c r="D249" s="8"/>
      <c r="E249" s="8"/>
      <c r="F249" s="8"/>
      <c r="G249" s="8"/>
      <c r="H249" s="3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10"/>
      <c r="C250" s="17"/>
      <c r="D250" s="8"/>
      <c r="E250" s="8"/>
      <c r="F250" s="8"/>
      <c r="G250" s="8"/>
      <c r="H250" s="3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10"/>
      <c r="C251" s="17"/>
      <c r="D251" s="8"/>
      <c r="E251" s="8"/>
      <c r="F251" s="8"/>
      <c r="G251" s="8"/>
      <c r="H251" s="3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10"/>
      <c r="C252" s="17"/>
      <c r="D252" s="8"/>
      <c r="E252" s="8"/>
      <c r="F252" s="8"/>
      <c r="G252" s="8"/>
      <c r="H252" s="3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10"/>
      <c r="C253" s="17"/>
      <c r="D253" s="8"/>
      <c r="E253" s="8"/>
      <c r="F253" s="8"/>
      <c r="G253" s="8"/>
      <c r="H253" s="3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10"/>
      <c r="C254" s="17"/>
      <c r="D254" s="8"/>
      <c r="E254" s="8"/>
      <c r="F254" s="8"/>
      <c r="G254" s="8"/>
      <c r="H254" s="3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10"/>
      <c r="C255" s="17"/>
      <c r="D255" s="8"/>
      <c r="E255" s="8"/>
      <c r="F255" s="8"/>
      <c r="G255" s="8"/>
      <c r="H255" s="3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10"/>
      <c r="C256" s="17"/>
      <c r="D256" s="8"/>
      <c r="E256" s="8"/>
      <c r="F256" s="8"/>
      <c r="G256" s="8"/>
      <c r="H256" s="3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10"/>
      <c r="C257" s="17"/>
      <c r="D257" s="8"/>
      <c r="E257" s="8"/>
      <c r="F257" s="8"/>
      <c r="G257" s="8"/>
      <c r="H257" s="3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10"/>
      <c r="C258" s="17"/>
      <c r="D258" s="8"/>
      <c r="E258" s="8"/>
      <c r="F258" s="8"/>
      <c r="G258" s="8"/>
      <c r="H258" s="3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10"/>
      <c r="C259" s="17"/>
      <c r="D259" s="8"/>
      <c r="E259" s="8"/>
      <c r="F259" s="8"/>
      <c r="G259" s="8"/>
      <c r="H259" s="3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10"/>
      <c r="C260" s="17"/>
      <c r="D260" s="8"/>
      <c r="E260" s="8"/>
      <c r="F260" s="8"/>
      <c r="G260" s="8"/>
      <c r="H260" s="3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10"/>
      <c r="C261" s="17"/>
      <c r="D261" s="8"/>
      <c r="E261" s="8"/>
      <c r="F261" s="8"/>
      <c r="G261" s="8"/>
      <c r="H261" s="3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10"/>
      <c r="C262" s="17"/>
      <c r="D262" s="8"/>
      <c r="E262" s="8"/>
      <c r="F262" s="8"/>
      <c r="G262" s="8"/>
      <c r="H262" s="3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10"/>
      <c r="C263" s="17"/>
      <c r="D263" s="8"/>
      <c r="E263" s="8"/>
      <c r="F263" s="8"/>
      <c r="G263" s="8"/>
      <c r="H263" s="3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10"/>
      <c r="C264" s="17"/>
      <c r="D264" s="8"/>
      <c r="E264" s="8"/>
      <c r="F264" s="8"/>
      <c r="G264" s="8"/>
      <c r="H264" s="3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10"/>
      <c r="C265" s="17"/>
      <c r="D265" s="8"/>
      <c r="E265" s="8"/>
      <c r="F265" s="8"/>
      <c r="G265" s="8"/>
      <c r="H265" s="3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10"/>
      <c r="C266" s="17"/>
      <c r="D266" s="8"/>
      <c r="E266" s="8"/>
      <c r="F266" s="8"/>
      <c r="G266" s="8"/>
      <c r="H266" s="3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10"/>
      <c r="C267" s="17"/>
      <c r="D267" s="8"/>
      <c r="E267" s="8"/>
      <c r="F267" s="8"/>
      <c r="G267" s="8"/>
      <c r="H267" s="3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10"/>
      <c r="C268" s="17"/>
      <c r="D268" s="8"/>
      <c r="E268" s="8"/>
      <c r="F268" s="8"/>
      <c r="G268" s="8"/>
      <c r="H268" s="3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10"/>
      <c r="C269" s="17"/>
      <c r="D269" s="8"/>
      <c r="E269" s="8"/>
      <c r="F269" s="8"/>
      <c r="G269" s="8"/>
      <c r="H269" s="3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10"/>
      <c r="C270" s="17"/>
      <c r="D270" s="8"/>
      <c r="E270" s="8"/>
      <c r="F270" s="8"/>
      <c r="G270" s="8"/>
      <c r="H270" s="3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10"/>
      <c r="C271" s="17"/>
      <c r="D271" s="8"/>
      <c r="E271" s="8"/>
      <c r="F271" s="8"/>
      <c r="G271" s="8"/>
      <c r="H271" s="3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10"/>
      <c r="C272" s="17"/>
      <c r="D272" s="8"/>
      <c r="E272" s="8"/>
      <c r="F272" s="8"/>
      <c r="G272" s="8"/>
      <c r="H272" s="3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10"/>
      <c r="C273" s="17"/>
      <c r="D273" s="8"/>
      <c r="E273" s="8"/>
      <c r="F273" s="8"/>
      <c r="G273" s="8"/>
      <c r="H273" s="3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10"/>
      <c r="C274" s="17"/>
      <c r="D274" s="8"/>
      <c r="E274" s="8"/>
      <c r="F274" s="8"/>
      <c r="G274" s="8"/>
      <c r="H274" s="3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10"/>
      <c r="C275" s="17"/>
      <c r="D275" s="8"/>
      <c r="E275" s="8"/>
      <c r="F275" s="8"/>
      <c r="G275" s="8"/>
      <c r="H275" s="3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10"/>
      <c r="C276" s="17"/>
      <c r="D276" s="8"/>
      <c r="E276" s="8"/>
      <c r="F276" s="8"/>
      <c r="G276" s="8"/>
      <c r="H276" s="3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10"/>
      <c r="C277" s="17"/>
      <c r="D277" s="8"/>
      <c r="E277" s="8"/>
      <c r="F277" s="8"/>
      <c r="G277" s="8"/>
      <c r="H277" s="3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10"/>
      <c r="C278" s="17"/>
      <c r="D278" s="8"/>
      <c r="E278" s="8"/>
      <c r="F278" s="8"/>
      <c r="G278" s="8"/>
      <c r="H278" s="3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10"/>
      <c r="C279" s="17"/>
      <c r="D279" s="8"/>
      <c r="E279" s="8"/>
      <c r="F279" s="8"/>
      <c r="G279" s="8"/>
      <c r="H279" s="3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10"/>
      <c r="C280" s="17"/>
      <c r="D280" s="8"/>
      <c r="E280" s="8"/>
      <c r="F280" s="8"/>
      <c r="G280" s="8"/>
      <c r="H280" s="3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10"/>
      <c r="C281" s="17"/>
      <c r="D281" s="8"/>
      <c r="E281" s="8"/>
      <c r="F281" s="8"/>
      <c r="G281" s="8"/>
      <c r="H281" s="3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10"/>
      <c r="C282" s="17"/>
      <c r="D282" s="8"/>
      <c r="E282" s="8"/>
      <c r="F282" s="8"/>
      <c r="G282" s="8"/>
      <c r="H282" s="3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10"/>
      <c r="C283" s="17"/>
      <c r="D283" s="8"/>
      <c r="E283" s="8"/>
      <c r="F283" s="8"/>
      <c r="G283" s="8"/>
      <c r="H283" s="3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10"/>
      <c r="C284" s="17"/>
      <c r="D284" s="8"/>
      <c r="E284" s="8"/>
      <c r="F284" s="8"/>
      <c r="G284" s="8"/>
      <c r="H284" s="3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10"/>
      <c r="C285" s="17"/>
      <c r="D285" s="8"/>
      <c r="E285" s="8"/>
      <c r="F285" s="8"/>
      <c r="G285" s="8"/>
      <c r="H285" s="3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10"/>
      <c r="C286" s="17"/>
      <c r="D286" s="8"/>
      <c r="E286" s="8"/>
      <c r="F286" s="8"/>
      <c r="G286" s="8"/>
      <c r="H286" s="3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10"/>
      <c r="C287" s="17"/>
      <c r="D287" s="8"/>
      <c r="E287" s="8"/>
      <c r="F287" s="8"/>
      <c r="G287" s="8"/>
      <c r="H287" s="3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10"/>
      <c r="C288" s="17"/>
      <c r="D288" s="8"/>
      <c r="E288" s="8"/>
      <c r="F288" s="8"/>
      <c r="G288" s="8"/>
      <c r="H288" s="3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10"/>
      <c r="C289" s="17"/>
      <c r="D289" s="8"/>
      <c r="E289" s="8"/>
      <c r="F289" s="8"/>
      <c r="G289" s="8"/>
      <c r="H289" s="3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10"/>
      <c r="C290" s="17"/>
      <c r="D290" s="8"/>
      <c r="E290" s="8"/>
      <c r="F290" s="8"/>
      <c r="G290" s="8"/>
      <c r="H290" s="3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10"/>
      <c r="C291" s="17"/>
      <c r="D291" s="8"/>
      <c r="E291" s="8"/>
      <c r="F291" s="8"/>
      <c r="G291" s="8"/>
      <c r="H291" s="3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10"/>
      <c r="C292" s="17"/>
      <c r="D292" s="8"/>
      <c r="E292" s="8"/>
      <c r="F292" s="8"/>
      <c r="G292" s="8"/>
      <c r="H292" s="3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10"/>
      <c r="C293" s="17"/>
      <c r="D293" s="8"/>
      <c r="E293" s="8"/>
      <c r="F293" s="8"/>
      <c r="G293" s="8"/>
      <c r="H293" s="3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10"/>
      <c r="C294" s="17"/>
      <c r="D294" s="8"/>
      <c r="E294" s="8"/>
      <c r="F294" s="8"/>
      <c r="G294" s="8"/>
      <c r="H294" s="3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10"/>
      <c r="C295" s="17"/>
      <c r="D295" s="8"/>
      <c r="E295" s="8"/>
      <c r="F295" s="8"/>
      <c r="G295" s="8"/>
      <c r="H295" s="3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10"/>
      <c r="C296" s="17"/>
      <c r="D296" s="8"/>
      <c r="E296" s="8"/>
      <c r="F296" s="8"/>
      <c r="G296" s="8"/>
      <c r="H296" s="3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10"/>
      <c r="C297" s="17"/>
      <c r="D297" s="8"/>
      <c r="E297" s="8"/>
      <c r="F297" s="8"/>
      <c r="G297" s="8"/>
      <c r="H297" s="3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10"/>
      <c r="C298" s="17"/>
      <c r="D298" s="8"/>
      <c r="E298" s="8"/>
      <c r="F298" s="8"/>
      <c r="G298" s="8"/>
      <c r="H298" s="3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10"/>
      <c r="C299" s="17"/>
      <c r="D299" s="8"/>
      <c r="E299" s="8"/>
      <c r="F299" s="8"/>
      <c r="G299" s="8"/>
      <c r="H299" s="3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10"/>
      <c r="C300" s="17"/>
      <c r="D300" s="8"/>
      <c r="E300" s="8"/>
      <c r="F300" s="8"/>
      <c r="G300" s="8"/>
      <c r="H300" s="3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10"/>
      <c r="C301" s="17"/>
      <c r="D301" s="8"/>
      <c r="E301" s="8"/>
      <c r="F301" s="8"/>
      <c r="G301" s="8"/>
      <c r="H301" s="3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10"/>
      <c r="C302" s="17"/>
      <c r="D302" s="8"/>
      <c r="E302" s="8"/>
      <c r="F302" s="8"/>
      <c r="G302" s="8"/>
      <c r="H302" s="3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10"/>
      <c r="C303" s="17"/>
      <c r="D303" s="8"/>
      <c r="E303" s="8"/>
      <c r="F303" s="8"/>
      <c r="G303" s="8"/>
      <c r="H303" s="3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10"/>
      <c r="C304" s="17"/>
      <c r="D304" s="8"/>
      <c r="E304" s="8"/>
      <c r="F304" s="8"/>
      <c r="G304" s="8"/>
      <c r="H304" s="3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10"/>
      <c r="C305" s="17"/>
      <c r="D305" s="8"/>
      <c r="E305" s="8"/>
      <c r="F305" s="8"/>
      <c r="G305" s="8"/>
      <c r="H305" s="3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10"/>
      <c r="C306" s="17"/>
      <c r="D306" s="8"/>
      <c r="E306" s="8"/>
      <c r="F306" s="8"/>
      <c r="G306" s="8"/>
      <c r="H306" s="3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10"/>
      <c r="C307" s="17"/>
      <c r="D307" s="8"/>
      <c r="E307" s="8"/>
      <c r="F307" s="8"/>
      <c r="G307" s="8"/>
      <c r="H307" s="3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10"/>
      <c r="C308" s="17"/>
      <c r="D308" s="8"/>
      <c r="E308" s="8"/>
      <c r="F308" s="8"/>
      <c r="G308" s="8"/>
      <c r="H308" s="3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10"/>
      <c r="C309" s="17"/>
      <c r="D309" s="8"/>
      <c r="E309" s="8"/>
      <c r="F309" s="8"/>
      <c r="G309" s="8"/>
      <c r="H309" s="3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10"/>
      <c r="C310" s="17"/>
      <c r="D310" s="8"/>
      <c r="E310" s="8"/>
      <c r="F310" s="8"/>
      <c r="G310" s="8"/>
      <c r="H310" s="3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10"/>
      <c r="C311" s="17"/>
      <c r="D311" s="8"/>
      <c r="E311" s="8"/>
      <c r="F311" s="8"/>
      <c r="G311" s="8"/>
      <c r="H311" s="3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10"/>
      <c r="C312" s="17"/>
      <c r="D312" s="8"/>
      <c r="E312" s="8"/>
      <c r="F312" s="8"/>
      <c r="G312" s="8"/>
      <c r="H312" s="3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10"/>
      <c r="C313" s="17"/>
      <c r="D313" s="8"/>
      <c r="E313" s="8"/>
      <c r="F313" s="8"/>
      <c r="G313" s="8"/>
      <c r="H313" s="3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10"/>
      <c r="C314" s="17"/>
      <c r="D314" s="8"/>
      <c r="E314" s="8"/>
      <c r="F314" s="8"/>
      <c r="G314" s="8"/>
      <c r="H314" s="3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10"/>
      <c r="C315" s="17"/>
      <c r="D315" s="8"/>
      <c r="E315" s="8"/>
      <c r="F315" s="8"/>
      <c r="G315" s="8"/>
      <c r="H315" s="3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10"/>
      <c r="C316" s="17"/>
      <c r="D316" s="8"/>
      <c r="E316" s="8"/>
      <c r="F316" s="8"/>
      <c r="G316" s="8"/>
      <c r="H316" s="3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10"/>
      <c r="C317" s="17"/>
      <c r="D317" s="8"/>
      <c r="E317" s="8"/>
      <c r="F317" s="8"/>
      <c r="G317" s="8"/>
      <c r="H317" s="3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10"/>
      <c r="C318" s="17"/>
      <c r="D318" s="8"/>
      <c r="E318" s="8"/>
      <c r="F318" s="8"/>
      <c r="G318" s="8"/>
      <c r="H318" s="3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10"/>
      <c r="C319" s="17"/>
      <c r="D319" s="8"/>
      <c r="E319" s="8"/>
      <c r="F319" s="8"/>
      <c r="G319" s="8"/>
      <c r="H319" s="3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10"/>
      <c r="C320" s="17"/>
      <c r="D320" s="8"/>
      <c r="E320" s="8"/>
      <c r="F320" s="8"/>
      <c r="G320" s="8"/>
      <c r="H320" s="3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10"/>
      <c r="C321" s="17"/>
      <c r="D321" s="8"/>
      <c r="E321" s="8"/>
      <c r="F321" s="8"/>
      <c r="G321" s="8"/>
      <c r="H321" s="3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10"/>
      <c r="C322" s="17"/>
      <c r="D322" s="8"/>
      <c r="E322" s="8"/>
      <c r="F322" s="8"/>
      <c r="G322" s="8"/>
      <c r="H322" s="3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10"/>
      <c r="C323" s="17"/>
      <c r="D323" s="8"/>
      <c r="E323" s="8"/>
      <c r="F323" s="8"/>
      <c r="G323" s="8"/>
      <c r="H323" s="3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10"/>
      <c r="C324" s="17"/>
      <c r="D324" s="8"/>
      <c r="E324" s="8"/>
      <c r="F324" s="8"/>
      <c r="G324" s="8"/>
      <c r="H324" s="3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10"/>
      <c r="C325" s="17"/>
      <c r="D325" s="8"/>
      <c r="E325" s="8"/>
      <c r="F325" s="8"/>
      <c r="G325" s="8"/>
      <c r="H325" s="3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10"/>
      <c r="C326" s="17"/>
      <c r="D326" s="8"/>
      <c r="E326" s="8"/>
      <c r="F326" s="8"/>
      <c r="G326" s="8"/>
      <c r="H326" s="3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10"/>
      <c r="C327" s="17"/>
      <c r="D327" s="8"/>
      <c r="E327" s="8"/>
      <c r="F327" s="8"/>
      <c r="G327" s="8"/>
      <c r="H327" s="3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10"/>
      <c r="C328" s="17"/>
      <c r="D328" s="8"/>
      <c r="E328" s="8"/>
      <c r="F328" s="8"/>
      <c r="G328" s="8"/>
      <c r="H328" s="3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10"/>
      <c r="C329" s="17"/>
      <c r="D329" s="8"/>
      <c r="E329" s="8"/>
      <c r="F329" s="8"/>
      <c r="G329" s="8"/>
      <c r="H329" s="3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10"/>
      <c r="C330" s="17"/>
      <c r="D330" s="8"/>
      <c r="E330" s="8"/>
      <c r="F330" s="8"/>
      <c r="G330" s="8"/>
      <c r="H330" s="3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10"/>
      <c r="C331" s="17"/>
      <c r="D331" s="8"/>
      <c r="E331" s="8"/>
      <c r="F331" s="8"/>
      <c r="G331" s="8"/>
      <c r="H331" s="3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10"/>
      <c r="C332" s="17"/>
      <c r="D332" s="8"/>
      <c r="E332" s="8"/>
      <c r="F332" s="8"/>
      <c r="G332" s="8"/>
      <c r="H332" s="3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10"/>
      <c r="C333" s="17"/>
      <c r="D333" s="8"/>
      <c r="E333" s="8"/>
      <c r="F333" s="8"/>
      <c r="G333" s="8"/>
      <c r="H333" s="3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10"/>
      <c r="C334" s="17"/>
      <c r="D334" s="8"/>
      <c r="E334" s="8"/>
      <c r="F334" s="8"/>
      <c r="G334" s="8"/>
      <c r="H334" s="3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10"/>
      <c r="C335" s="17"/>
      <c r="D335" s="8"/>
      <c r="E335" s="8"/>
      <c r="F335" s="8"/>
      <c r="G335" s="8"/>
      <c r="H335" s="3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10"/>
      <c r="C336" s="17"/>
      <c r="D336" s="8"/>
      <c r="E336" s="8"/>
      <c r="F336" s="8"/>
      <c r="G336" s="8"/>
      <c r="H336" s="3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10"/>
      <c r="C337" s="17"/>
      <c r="D337" s="8"/>
      <c r="E337" s="8"/>
      <c r="F337" s="8"/>
      <c r="G337" s="8"/>
      <c r="H337" s="3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10"/>
      <c r="C338" s="17"/>
      <c r="D338" s="8"/>
      <c r="E338" s="8"/>
      <c r="F338" s="8"/>
      <c r="G338" s="8"/>
      <c r="H338" s="3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10"/>
      <c r="C339" s="17"/>
      <c r="D339" s="8"/>
      <c r="E339" s="8"/>
      <c r="F339" s="8"/>
      <c r="G339" s="8"/>
      <c r="H339" s="3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10"/>
      <c r="C340" s="17"/>
      <c r="D340" s="8"/>
      <c r="E340" s="8"/>
      <c r="F340" s="8"/>
      <c r="G340" s="8"/>
      <c r="H340" s="3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10"/>
      <c r="C341" s="17"/>
      <c r="D341" s="8"/>
      <c r="E341" s="8"/>
      <c r="F341" s="8"/>
      <c r="G341" s="8"/>
      <c r="H341" s="3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10"/>
      <c r="C342" s="17"/>
      <c r="D342" s="8"/>
      <c r="E342" s="8"/>
      <c r="F342" s="8"/>
      <c r="G342" s="8"/>
      <c r="H342" s="3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10"/>
      <c r="C343" s="17"/>
      <c r="D343" s="8"/>
      <c r="E343" s="8"/>
      <c r="F343" s="8"/>
      <c r="G343" s="8"/>
      <c r="H343" s="3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10"/>
      <c r="C344" s="17"/>
      <c r="D344" s="8"/>
      <c r="E344" s="8"/>
      <c r="F344" s="8"/>
      <c r="G344" s="8"/>
      <c r="H344" s="3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10"/>
      <c r="C345" s="17"/>
      <c r="D345" s="8"/>
      <c r="E345" s="8"/>
      <c r="F345" s="8"/>
      <c r="G345" s="8"/>
      <c r="H345" s="3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10"/>
      <c r="C346" s="17"/>
      <c r="D346" s="8"/>
      <c r="E346" s="8"/>
      <c r="F346" s="8"/>
      <c r="G346" s="8"/>
      <c r="H346" s="3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10"/>
      <c r="C347" s="17"/>
      <c r="D347" s="8"/>
      <c r="E347" s="8"/>
      <c r="F347" s="8"/>
      <c r="G347" s="8"/>
      <c r="H347" s="3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10"/>
      <c r="C348" s="17"/>
      <c r="D348" s="8"/>
      <c r="E348" s="8"/>
      <c r="F348" s="8"/>
      <c r="G348" s="8"/>
      <c r="H348" s="3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10"/>
      <c r="C349" s="17"/>
      <c r="D349" s="8"/>
      <c r="E349" s="8"/>
      <c r="F349" s="8"/>
      <c r="G349" s="8"/>
      <c r="H349" s="3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10"/>
      <c r="C350" s="17"/>
      <c r="D350" s="8"/>
      <c r="E350" s="8"/>
      <c r="F350" s="8"/>
      <c r="G350" s="8"/>
      <c r="H350" s="3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10"/>
      <c r="C351" s="17"/>
      <c r="D351" s="8"/>
      <c r="E351" s="8"/>
      <c r="F351" s="8"/>
      <c r="G351" s="8"/>
      <c r="H351" s="3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10"/>
      <c r="C352" s="17"/>
      <c r="D352" s="8"/>
      <c r="E352" s="8"/>
      <c r="F352" s="8"/>
      <c r="G352" s="8"/>
      <c r="H352" s="3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10"/>
      <c r="C353" s="17"/>
      <c r="D353" s="8"/>
      <c r="E353" s="8"/>
      <c r="F353" s="8"/>
      <c r="G353" s="8"/>
      <c r="H353" s="3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10"/>
      <c r="C354" s="17"/>
      <c r="D354" s="8"/>
      <c r="E354" s="8"/>
      <c r="F354" s="8"/>
      <c r="G354" s="8"/>
      <c r="H354" s="3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10"/>
      <c r="C355" s="17"/>
      <c r="D355" s="8"/>
      <c r="E355" s="8"/>
      <c r="F355" s="8"/>
      <c r="G355" s="8"/>
      <c r="H355" s="3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10"/>
      <c r="C356" s="17"/>
      <c r="D356" s="8"/>
      <c r="E356" s="8"/>
      <c r="F356" s="8"/>
      <c r="G356" s="8"/>
      <c r="H356" s="3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10"/>
      <c r="C357" s="17"/>
      <c r="D357" s="8"/>
      <c r="E357" s="8"/>
      <c r="F357" s="8"/>
      <c r="G357" s="8"/>
      <c r="H357" s="3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10"/>
      <c r="C358" s="17"/>
      <c r="D358" s="8"/>
      <c r="E358" s="8"/>
      <c r="F358" s="8"/>
      <c r="G358" s="8"/>
      <c r="H358" s="3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10"/>
      <c r="C359" s="17"/>
      <c r="D359" s="8"/>
      <c r="E359" s="8"/>
      <c r="F359" s="8"/>
      <c r="G359" s="8"/>
      <c r="H359" s="3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10"/>
      <c r="C360" s="17"/>
      <c r="D360" s="8"/>
      <c r="E360" s="8"/>
      <c r="F360" s="8"/>
      <c r="G360" s="8"/>
      <c r="H360" s="3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10"/>
      <c r="C361" s="17"/>
      <c r="D361" s="8"/>
      <c r="E361" s="8"/>
      <c r="F361" s="8"/>
      <c r="G361" s="8"/>
      <c r="H361" s="3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10"/>
      <c r="C362" s="17"/>
      <c r="D362" s="8"/>
      <c r="E362" s="8"/>
      <c r="F362" s="8"/>
      <c r="G362" s="8"/>
      <c r="H362" s="3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10"/>
      <c r="C363" s="17"/>
      <c r="D363" s="8"/>
      <c r="E363" s="8"/>
      <c r="F363" s="8"/>
      <c r="G363" s="8"/>
      <c r="H363" s="3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10"/>
      <c r="C364" s="17"/>
      <c r="D364" s="8"/>
      <c r="E364" s="8"/>
      <c r="F364" s="8"/>
      <c r="G364" s="8"/>
      <c r="H364" s="3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10"/>
      <c r="C365" s="17"/>
      <c r="D365" s="8"/>
      <c r="E365" s="8"/>
      <c r="F365" s="8"/>
      <c r="G365" s="8"/>
      <c r="H365" s="3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10"/>
      <c r="C366" s="17"/>
      <c r="D366" s="8"/>
      <c r="E366" s="8"/>
      <c r="F366" s="8"/>
      <c r="G366" s="8"/>
      <c r="H366" s="3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10"/>
      <c r="C367" s="17"/>
      <c r="D367" s="8"/>
      <c r="E367" s="8"/>
      <c r="F367" s="8"/>
      <c r="G367" s="8"/>
      <c r="H367" s="3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10"/>
      <c r="C368" s="17"/>
      <c r="D368" s="8"/>
      <c r="E368" s="8"/>
      <c r="F368" s="8"/>
      <c r="G368" s="8"/>
      <c r="H368" s="3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